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tk-my.sharepoint.com/personal/kstegal1_utk_edu/Documents/Documents/GENERAL MTAS GUIDANCE/Utility guidance/"/>
    </mc:Choice>
  </mc:AlternateContent>
  <xr:revisionPtr revIDLastSave="26" documentId="11_67468628E3C1797E326DC1B6A4798AE62C9F6764" xr6:coauthVersionLast="46" xr6:coauthVersionMax="46" xr10:uidLastSave="{B38DD5A0-DC62-4CE3-9A8E-228607FCB372}"/>
  <bookViews>
    <workbookView xWindow="-110" yWindow="-110" windowWidth="19420" windowHeight="10420" xr2:uid="{00000000-000D-0000-FFFF-FFFF00000000}"/>
  </bookViews>
  <sheets>
    <sheet name="In-Lieu Calculator" sheetId="1" r:id="rId1"/>
  </sheets>
  <definedNames>
    <definedName name="NATURAL_GAS">'In-Lieu Calculator'!$A$1:$I$47</definedName>
    <definedName name="_xlnm.Print_Area" localSheetId="0">'In-Lieu Calculator'!$A$1:$J$79</definedName>
    <definedName name="WATER_AND_SEWER">'In-Lieu Calculator'!$A$53:$I$80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C55" i="1" l="1"/>
  <c r="I60" i="1" l="1"/>
  <c r="E30" i="1"/>
  <c r="G30" i="1"/>
  <c r="I30" i="1"/>
  <c r="E37" i="1" l="1"/>
  <c r="G37" i="1"/>
  <c r="I37" i="1"/>
  <c r="I39" i="1" l="1"/>
  <c r="C64" i="1"/>
  <c r="C62" i="1"/>
  <c r="C72" i="1"/>
  <c r="C70" i="1"/>
  <c r="I72" i="1"/>
  <c r="I76" i="1" s="1"/>
  <c r="I66" i="1"/>
  <c r="A55" i="1"/>
  <c r="I19" i="1"/>
  <c r="I23" i="1" s="1"/>
  <c r="I13" i="1"/>
  <c r="I78" i="1" l="1"/>
  <c r="I25" i="1"/>
  <c r="I41" i="1"/>
  <c r="I45" i="1" l="1"/>
</calcChain>
</file>

<file path=xl/sharedStrings.xml><?xml version="1.0" encoding="utf-8"?>
<sst xmlns="http://schemas.openxmlformats.org/spreadsheetml/2006/main" count="67" uniqueCount="47">
  <si>
    <t>IN LIEU OF TAX FORMULA</t>
  </si>
  <si>
    <t>FYE</t>
  </si>
  <si>
    <t>ITEM</t>
  </si>
  <si>
    <t>DESCRIPTION</t>
  </si>
  <si>
    <t xml:space="preserve">   I.</t>
  </si>
  <si>
    <t xml:space="preserve">  II.</t>
  </si>
  <si>
    <t xml:space="preserve"> III.</t>
  </si>
  <si>
    <t xml:space="preserve">  IV.</t>
  </si>
  <si>
    <t xml:space="preserve">   V.</t>
  </si>
  <si>
    <t xml:space="preserve">  VI.</t>
  </si>
  <si>
    <t xml:space="preserve"> VII.</t>
  </si>
  <si>
    <t>Utilities Tax Ratio (55%)</t>
  </si>
  <si>
    <t>VIII.</t>
  </si>
  <si>
    <t xml:space="preserve">  IX.</t>
  </si>
  <si>
    <t xml:space="preserve">   X.</t>
  </si>
  <si>
    <t xml:space="preserve">  XI.</t>
  </si>
  <si>
    <t xml:space="preserve"> XII.</t>
  </si>
  <si>
    <t>XIII.</t>
  </si>
  <si>
    <t>Equalized Tax Rate (Item I times II)</t>
  </si>
  <si>
    <t>Taxable Assessed Value (Item VI times VII)</t>
  </si>
  <si>
    <t>Part A.</t>
  </si>
  <si>
    <t>Part B.</t>
  </si>
  <si>
    <t>In-Lieu of Taxes (Items III times VIII divided by 100)</t>
  </si>
  <si>
    <t>GAS UTILITY Per TCA 7-39-404</t>
  </si>
  <si>
    <t>MUNICIPAL WATER AND SEWER UTILITIES Per TCA 7-34-115</t>
  </si>
  <si>
    <t>Cost of Gas</t>
  </si>
  <si>
    <t>Gross Profit</t>
  </si>
  <si>
    <t>XIV.</t>
  </si>
  <si>
    <t>Revenues Taxes (4%) - (Item XIII times .04)</t>
  </si>
  <si>
    <t xml:space="preserve"> XV.</t>
  </si>
  <si>
    <t xml:space="preserve"> </t>
  </si>
  <si>
    <t>Equalized Property Tax Rate (Item I times II)</t>
  </si>
  <si>
    <t>Property Taxes Determined to Be (Items III times VIII divided by 100)</t>
  </si>
  <si>
    <t>For FYE</t>
  </si>
  <si>
    <t xml:space="preserve">City Property Tax Rate </t>
  </si>
  <si>
    <t xml:space="preserve">Appraisal Ratio </t>
  </si>
  <si>
    <t>Net Plant Value of Gas System (Capital Assets Historical Cost Less Accumulated Depreciation)</t>
  </si>
  <si>
    <t>Materials and Supplies (Book Value)</t>
  </si>
  <si>
    <t>Calculated Value of Plant - (Items IV plus V)</t>
  </si>
  <si>
    <t>Utilities Tax Ratio (Currently 55%)</t>
  </si>
  <si>
    <t>Maximum Total In Lieu of Taxes Gas Utility (Item IX plus XIV)</t>
  </si>
  <si>
    <t xml:space="preserve">Revenues </t>
  </si>
  <si>
    <t>located in city receiving PILOT</t>
  </si>
  <si>
    <t>Of city receiving PILOT</t>
  </si>
  <si>
    <t>(distribute this total based on the percentage of assets documented in Part A above unless critera in 7-39-405 apply)</t>
  </si>
  <si>
    <t>Net Plant Value of System (Capital Assets Historical Cost Less Accumulated Depreciation)</t>
  </si>
  <si>
    <t>change this date and the other dates will change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</si>
</sst>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0" fillId="0" borderId="0" xfId="3" applyNumberFormat="1" applyFont="1"/>
    <xf numFmtId="44" fontId="0" fillId="0" borderId="0" xfId="2" applyFont="1"/>
    <xf numFmtId="165" fontId="0" fillId="0" borderId="0" xfId="2" applyNumberFormat="1" applyFont="1"/>
    <xf numFmtId="44" fontId="0" fillId="0" borderId="1" xfId="2" applyFont="1" applyBorder="1"/>
    <xf numFmtId="9" fontId="0" fillId="0" borderId="2" xfId="3" applyFont="1" applyBorder="1"/>
    <xf numFmtId="165" fontId="0" fillId="0" borderId="2" xfId="2" applyNumberFormat="1" applyFont="1" applyBorder="1"/>
    <xf numFmtId="165" fontId="0" fillId="0" borderId="1" xfId="2" applyNumberFormat="1" applyFont="1" applyBorder="1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65" fontId="0" fillId="0" borderId="0" xfId="2" applyNumberFormat="1" applyFont="1" applyBorder="1"/>
    <xf numFmtId="166" fontId="0" fillId="0" borderId="2" xfId="1" applyNumberFormat="1" applyFont="1" applyBorder="1"/>
    <xf numFmtId="165" fontId="2" fillId="0" borderId="0" xfId="2" applyNumberFormat="1" applyFont="1" applyBorder="1"/>
    <xf numFmtId="0" fontId="0" fillId="0" borderId="0" xfId="0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Border="1"/>
    <xf numFmtId="14" fontId="0" fillId="0" borderId="0" xfId="0" applyNumberFormat="1"/>
    <xf numFmtId="14" fontId="2" fillId="0" borderId="8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43" fontId="0" fillId="0" borderId="2" xfId="1" applyFont="1" applyBorder="1"/>
    <xf numFmtId="0" fontId="4" fillId="0" borderId="0" xfId="0" applyFont="1" applyAlignment="1">
      <alignment horizontal="right"/>
    </xf>
    <xf numFmtId="0" fontId="2" fillId="0" borderId="0" xfId="0" applyFont="1" applyAlignment="1" applyProtection="1">
      <alignment horizontal="left"/>
    </xf>
    <xf numFmtId="165" fontId="2" fillId="0" borderId="9" xfId="0" applyNumberFormat="1" applyFont="1" applyBorder="1"/>
    <xf numFmtId="165" fontId="2" fillId="0" borderId="10" xfId="2" applyNumberFormat="1" applyFont="1" applyBorder="1"/>
    <xf numFmtId="165" fontId="2" fillId="0" borderId="9" xfId="2" applyNumberFormat="1" applyFont="1" applyBorder="1"/>
    <xf numFmtId="0" fontId="0" fillId="0" borderId="1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/>
    <xf numFmtId="14" fontId="2" fillId="0" borderId="8" xfId="0" quotePrefix="1" applyNumberFormat="1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/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14" fontId="2" fillId="4" borderId="0" xfId="0" applyNumberFormat="1" applyFont="1" applyFill="1" applyAlignment="1">
      <alignment horizontal="left"/>
    </xf>
    <xf numFmtId="14" fontId="5" fillId="4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"/>
  <sheetViews>
    <sheetView tabSelected="1" topLeftCell="A51" zoomScaleNormal="100" workbookViewId="0">
      <selection activeCell="N74" sqref="N74"/>
    </sheetView>
  </sheetViews>
  <sheetFormatPr defaultRowHeight="12.5" x14ac:dyDescent="0.25"/>
  <cols>
    <col min="1" max="1" width="6.6328125" style="18" customWidth="1"/>
    <col min="2" max="2" width="1.90625" customWidth="1"/>
    <col min="3" max="3" width="51.54296875" customWidth="1"/>
    <col min="4" max="4" width="1.36328125" customWidth="1"/>
    <col min="5" max="5" width="14.6328125" customWidth="1"/>
    <col min="6" max="6" width="1.36328125" customWidth="1"/>
    <col min="7" max="7" width="14.6328125" customWidth="1"/>
    <col min="8" max="8" width="1.36328125" customWidth="1"/>
    <col min="9" max="9" width="14.6328125" customWidth="1"/>
    <col min="10" max="10" width="1.6328125" customWidth="1"/>
    <col min="11" max="11" width="10.08984375" customWidth="1"/>
  </cols>
  <sheetData>
    <row r="1" spans="1:9" ht="13" x14ac:dyDescent="0.3">
      <c r="A1" s="35" t="s">
        <v>23</v>
      </c>
      <c r="B1" s="37"/>
      <c r="C1" s="37"/>
      <c r="E1" s="36"/>
      <c r="F1" s="36"/>
      <c r="G1" s="36"/>
      <c r="H1" s="36"/>
      <c r="I1" s="36"/>
    </row>
    <row r="2" spans="1:9" ht="13" x14ac:dyDescent="0.3">
      <c r="A2" s="21" t="s">
        <v>0</v>
      </c>
      <c r="B2" s="9"/>
      <c r="C2" s="9"/>
      <c r="E2" s="36"/>
      <c r="F2" s="36"/>
      <c r="G2" s="36"/>
      <c r="H2" s="36"/>
      <c r="I2" s="36"/>
    </row>
    <row r="3" spans="1:9" ht="13" x14ac:dyDescent="0.3">
      <c r="A3" s="21" t="s">
        <v>33</v>
      </c>
      <c r="B3" s="9"/>
      <c r="C3" s="51">
        <v>44377</v>
      </c>
      <c r="E3" s="36"/>
    </row>
    <row r="4" spans="1:9" ht="13.5" thickBot="1" x14ac:dyDescent="0.35">
      <c r="C4" s="52" t="s">
        <v>46</v>
      </c>
    </row>
    <row r="5" spans="1:9" ht="13" x14ac:dyDescent="0.3">
      <c r="A5" s="19"/>
      <c r="B5" s="10"/>
      <c r="C5" s="10"/>
      <c r="D5" s="10"/>
      <c r="E5" s="11"/>
      <c r="F5" s="11"/>
      <c r="G5" s="11"/>
      <c r="H5" s="11"/>
      <c r="I5" s="12" t="s">
        <v>30</v>
      </c>
    </row>
    <row r="6" spans="1:9" ht="13.5" thickBot="1" x14ac:dyDescent="0.35">
      <c r="A6" s="40" t="s">
        <v>2</v>
      </c>
      <c r="B6" s="13"/>
      <c r="C6" s="13" t="s">
        <v>3</v>
      </c>
      <c r="D6" s="13"/>
      <c r="E6" s="25"/>
      <c r="F6" s="14"/>
      <c r="G6" s="25"/>
      <c r="H6" s="14"/>
      <c r="I6" s="38">
        <f>+C3-365</f>
        <v>44012</v>
      </c>
    </row>
    <row r="7" spans="1:9" x14ac:dyDescent="0.25">
      <c r="A7" s="1"/>
    </row>
    <row r="8" spans="1:9" ht="13" x14ac:dyDescent="0.3">
      <c r="A8" s="41" t="s">
        <v>20</v>
      </c>
    </row>
    <row r="9" spans="1:9" x14ac:dyDescent="0.25">
      <c r="A9" s="1" t="s">
        <v>4</v>
      </c>
      <c r="C9" s="33" t="s">
        <v>34</v>
      </c>
      <c r="E9" s="48" t="s">
        <v>43</v>
      </c>
      <c r="F9" s="48"/>
      <c r="G9" s="48"/>
      <c r="I9" s="3">
        <v>0</v>
      </c>
    </row>
    <row r="10" spans="1:9" x14ac:dyDescent="0.25">
      <c r="A10" s="1"/>
      <c r="C10" s="23"/>
      <c r="I10" s="2"/>
    </row>
    <row r="11" spans="1:9" x14ac:dyDescent="0.25">
      <c r="A11" s="1" t="s">
        <v>5</v>
      </c>
      <c r="C11" s="33" t="s">
        <v>35</v>
      </c>
      <c r="E11" s="48" t="s">
        <v>43</v>
      </c>
      <c r="F11" s="48"/>
      <c r="G11" s="48"/>
      <c r="I11" s="26">
        <v>0</v>
      </c>
    </row>
    <row r="12" spans="1:9" x14ac:dyDescent="0.25">
      <c r="A12" s="1"/>
      <c r="C12" s="23"/>
      <c r="I12" s="2"/>
    </row>
    <row r="13" spans="1:9" ht="13" thickBot="1" x14ac:dyDescent="0.3">
      <c r="A13" s="1" t="s">
        <v>6</v>
      </c>
      <c r="C13" s="33" t="s">
        <v>31</v>
      </c>
      <c r="I13" s="5">
        <f>+I9*I11</f>
        <v>0</v>
      </c>
    </row>
    <row r="14" spans="1:9" ht="13" thickTop="1" x14ac:dyDescent="0.25">
      <c r="A14" s="1"/>
    </row>
    <row r="15" spans="1:9" x14ac:dyDescent="0.25">
      <c r="A15" s="1" t="s">
        <v>7</v>
      </c>
      <c r="C15" s="47" t="s">
        <v>36</v>
      </c>
      <c r="I15" s="4">
        <v>0</v>
      </c>
    </row>
    <row r="16" spans="1:9" x14ac:dyDescent="0.25">
      <c r="A16" s="1"/>
      <c r="C16" s="23"/>
      <c r="I16" s="3"/>
    </row>
    <row r="17" spans="1:9" x14ac:dyDescent="0.25">
      <c r="A17" s="1" t="s">
        <v>8</v>
      </c>
      <c r="C17" s="33" t="s">
        <v>37</v>
      </c>
      <c r="E17" s="48" t="s">
        <v>42</v>
      </c>
      <c r="F17" s="48"/>
      <c r="G17" s="48"/>
      <c r="I17" s="7">
        <v>0</v>
      </c>
    </row>
    <row r="18" spans="1:9" x14ac:dyDescent="0.25">
      <c r="A18" s="1"/>
      <c r="C18" s="23"/>
    </row>
    <row r="19" spans="1:9" ht="13" thickBot="1" x14ac:dyDescent="0.3">
      <c r="A19" s="1" t="s">
        <v>9</v>
      </c>
      <c r="C19" s="47" t="s">
        <v>38</v>
      </c>
      <c r="D19" s="36"/>
      <c r="E19" s="48" t="s">
        <v>42</v>
      </c>
      <c r="F19" s="48"/>
      <c r="G19" s="48"/>
      <c r="I19" s="8">
        <f>+I15+I17</f>
        <v>0</v>
      </c>
    </row>
    <row r="20" spans="1:9" ht="13" thickTop="1" x14ac:dyDescent="0.25">
      <c r="A20" s="1"/>
      <c r="C20" s="23"/>
    </row>
    <row r="21" spans="1:9" x14ac:dyDescent="0.25">
      <c r="A21" s="1" t="s">
        <v>10</v>
      </c>
      <c r="C21" s="33" t="s">
        <v>39</v>
      </c>
      <c r="I21" s="6">
        <v>0.55000000000000004</v>
      </c>
    </row>
    <row r="22" spans="1:9" x14ac:dyDescent="0.25">
      <c r="A22" s="1"/>
    </row>
    <row r="23" spans="1:9" ht="13" thickBot="1" x14ac:dyDescent="0.3">
      <c r="A23" s="1" t="s">
        <v>12</v>
      </c>
      <c r="C23" t="s">
        <v>19</v>
      </c>
      <c r="I23" s="8">
        <f>+I19*I21</f>
        <v>0</v>
      </c>
    </row>
    <row r="24" spans="1:9" ht="13" thickTop="1" x14ac:dyDescent="0.25">
      <c r="A24" s="1"/>
    </row>
    <row r="25" spans="1:9" ht="13.5" thickBot="1" x14ac:dyDescent="0.35">
      <c r="A25" s="34" t="s">
        <v>13</v>
      </c>
      <c r="C25" s="9" t="s">
        <v>32</v>
      </c>
      <c r="I25" s="30">
        <f>+I23*I13/100</f>
        <v>0</v>
      </c>
    </row>
    <row r="26" spans="1:9" ht="13" thickTop="1" x14ac:dyDescent="0.25">
      <c r="A26" s="1"/>
    </row>
    <row r="27" spans="1:9" ht="10" customHeight="1" x14ac:dyDescent="0.25">
      <c r="A27" s="42"/>
      <c r="B27" s="32"/>
      <c r="C27" s="32"/>
      <c r="D27" s="32"/>
      <c r="E27" s="32"/>
      <c r="F27" s="32"/>
      <c r="G27" s="32"/>
      <c r="H27" s="32"/>
      <c r="I27" s="32"/>
    </row>
    <row r="28" spans="1:9" ht="13" thickBot="1" x14ac:dyDescent="0.3">
      <c r="A28" s="43"/>
      <c r="B28" s="22"/>
      <c r="C28" s="22"/>
      <c r="D28" s="22"/>
      <c r="E28" s="22"/>
      <c r="F28" s="22"/>
      <c r="G28" s="22"/>
      <c r="H28" s="22"/>
      <c r="I28" s="22"/>
    </row>
    <row r="29" spans="1:9" ht="13" x14ac:dyDescent="0.3">
      <c r="A29" s="44"/>
      <c r="B29" s="10"/>
      <c r="C29" s="10"/>
      <c r="D29" s="10"/>
      <c r="E29" s="11" t="s">
        <v>1</v>
      </c>
      <c r="F29" s="11"/>
      <c r="G29" s="11" t="s">
        <v>1</v>
      </c>
      <c r="H29" s="11"/>
      <c r="I29" s="12" t="s">
        <v>1</v>
      </c>
    </row>
    <row r="30" spans="1:9" ht="13.5" thickBot="1" x14ac:dyDescent="0.35">
      <c r="A30" s="40" t="s">
        <v>2</v>
      </c>
      <c r="B30" s="13"/>
      <c r="C30" s="13" t="s">
        <v>3</v>
      </c>
      <c r="D30" s="13"/>
      <c r="E30" s="25">
        <f>+C3-365-365-365</f>
        <v>43282</v>
      </c>
      <c r="F30" s="14"/>
      <c r="G30" s="25">
        <f>+C3-365-365</f>
        <v>43647</v>
      </c>
      <c r="H30" s="14"/>
      <c r="I30" s="38">
        <f>+C3-365</f>
        <v>44012</v>
      </c>
    </row>
    <row r="31" spans="1:9" x14ac:dyDescent="0.25">
      <c r="A31" s="43"/>
      <c r="B31" s="22"/>
      <c r="C31" s="22"/>
      <c r="D31" s="22"/>
      <c r="E31" s="22"/>
      <c r="F31" s="22"/>
      <c r="G31" s="22"/>
      <c r="H31" s="22"/>
      <c r="I31" s="22"/>
    </row>
    <row r="32" spans="1:9" ht="13" x14ac:dyDescent="0.3">
      <c r="A32" s="45" t="s">
        <v>21</v>
      </c>
      <c r="B32" s="22"/>
      <c r="C32" s="22"/>
      <c r="D32" s="22"/>
      <c r="E32" s="22"/>
      <c r="F32" s="22"/>
      <c r="G32" s="22"/>
      <c r="H32" s="22"/>
      <c r="I32" s="22"/>
    </row>
    <row r="33" spans="1:9" x14ac:dyDescent="0.25">
      <c r="A33" s="1" t="s">
        <v>14</v>
      </c>
      <c r="C33" s="47" t="s">
        <v>41</v>
      </c>
      <c r="E33" s="4">
        <v>0</v>
      </c>
      <c r="F33" s="4"/>
      <c r="G33" s="4">
        <v>0</v>
      </c>
      <c r="H33" s="4"/>
      <c r="I33" s="4">
        <v>0</v>
      </c>
    </row>
    <row r="34" spans="1:9" x14ac:dyDescent="0.25">
      <c r="A34" s="1"/>
      <c r="C34" s="36"/>
      <c r="E34" s="4"/>
      <c r="F34" s="4"/>
      <c r="G34" s="4"/>
      <c r="H34" s="4"/>
      <c r="I34" s="4"/>
    </row>
    <row r="35" spans="1:9" x14ac:dyDescent="0.25">
      <c r="A35" s="1" t="s">
        <v>15</v>
      </c>
      <c r="C35" s="47" t="s">
        <v>25</v>
      </c>
      <c r="E35" s="16">
        <v>0</v>
      </c>
      <c r="F35" s="16"/>
      <c r="G35" s="16">
        <v>0</v>
      </c>
      <c r="H35" s="16"/>
      <c r="I35" s="16">
        <v>0</v>
      </c>
    </row>
    <row r="36" spans="1:9" x14ac:dyDescent="0.25">
      <c r="A36" s="1"/>
      <c r="C36" s="36"/>
      <c r="E36" s="4"/>
      <c r="F36" s="4"/>
      <c r="G36" s="4"/>
      <c r="H36" s="4"/>
      <c r="I36" s="4"/>
    </row>
    <row r="37" spans="1:9" ht="13" thickBot="1" x14ac:dyDescent="0.3">
      <c r="A37" s="1" t="s">
        <v>16</v>
      </c>
      <c r="C37" s="47" t="s">
        <v>26</v>
      </c>
      <c r="E37" s="8">
        <f>+E33-E35</f>
        <v>0</v>
      </c>
      <c r="F37" s="8"/>
      <c r="G37" s="8">
        <f>+G33-G35</f>
        <v>0</v>
      </c>
      <c r="H37" s="8"/>
      <c r="I37" s="8">
        <f>+I33-I35</f>
        <v>0</v>
      </c>
    </row>
    <row r="38" spans="1:9" ht="13" thickTop="1" x14ac:dyDescent="0.25">
      <c r="A38" s="1"/>
      <c r="C38" s="36"/>
      <c r="E38" s="4"/>
      <c r="F38" s="4"/>
      <c r="G38" s="4"/>
      <c r="H38" s="4"/>
      <c r="I38" s="4"/>
    </row>
    <row r="39" spans="1:9" x14ac:dyDescent="0.25">
      <c r="A39" s="34" t="s">
        <v>17</v>
      </c>
      <c r="C39" s="36"/>
      <c r="I39" s="15">
        <f>(+E37+G37+I37)/3</f>
        <v>0</v>
      </c>
    </row>
    <row r="40" spans="1:9" x14ac:dyDescent="0.25">
      <c r="A40" s="1"/>
    </row>
    <row r="41" spans="1:9" ht="13.5" thickBot="1" x14ac:dyDescent="0.35">
      <c r="A41" s="34" t="s">
        <v>27</v>
      </c>
      <c r="C41" s="9" t="s">
        <v>28</v>
      </c>
      <c r="I41" s="30">
        <f>+I39*0.04</f>
        <v>0</v>
      </c>
    </row>
    <row r="42" spans="1:9" ht="13.5" thickTop="1" x14ac:dyDescent="0.3">
      <c r="A42" s="46"/>
      <c r="C42" s="9"/>
      <c r="I42" s="17"/>
    </row>
    <row r="43" spans="1:9" ht="3.75" customHeight="1" x14ac:dyDescent="0.25">
      <c r="A43" s="42"/>
      <c r="B43" s="32"/>
      <c r="C43" s="32"/>
      <c r="D43" s="32"/>
      <c r="E43" s="32"/>
      <c r="F43" s="32"/>
      <c r="G43" s="32"/>
      <c r="H43" s="32"/>
      <c r="I43" s="32"/>
    </row>
    <row r="44" spans="1:9" ht="13" thickBot="1" x14ac:dyDescent="0.3">
      <c r="A44" s="43"/>
      <c r="B44" s="22"/>
      <c r="C44" s="22"/>
      <c r="D44" s="22"/>
      <c r="E44" s="22"/>
      <c r="F44" s="22"/>
      <c r="G44" s="22"/>
      <c r="H44" s="22"/>
      <c r="I44" s="22"/>
    </row>
    <row r="45" spans="1:9" ht="13.5" thickBot="1" x14ac:dyDescent="0.35">
      <c r="A45" s="34" t="s">
        <v>29</v>
      </c>
      <c r="C45" s="9" t="s">
        <v>40</v>
      </c>
      <c r="G45" s="34" t="s">
        <v>30</v>
      </c>
      <c r="I45" s="29">
        <f>+I25+I41</f>
        <v>0</v>
      </c>
    </row>
    <row r="46" spans="1:9" ht="13" thickTop="1" x14ac:dyDescent="0.25">
      <c r="A46" s="1"/>
      <c r="C46" t="s">
        <v>44</v>
      </c>
    </row>
    <row r="47" spans="1:9" ht="17" customHeight="1" x14ac:dyDescent="0.25">
      <c r="A47" s="42"/>
      <c r="B47" s="32"/>
      <c r="C47" s="32"/>
      <c r="D47" s="32"/>
      <c r="E47" s="32"/>
      <c r="F47" s="32"/>
      <c r="G47" s="32"/>
      <c r="H47" s="32"/>
      <c r="I47" s="32"/>
    </row>
    <row r="50" spans="1:11" x14ac:dyDescent="0.25">
      <c r="A50" s="49"/>
      <c r="B50" s="50"/>
      <c r="C50" s="49"/>
      <c r="D50" s="50"/>
      <c r="E50" s="50"/>
      <c r="F50" s="50"/>
      <c r="G50" s="50"/>
      <c r="H50" s="50"/>
      <c r="I50" s="50"/>
    </row>
    <row r="53" spans="1:11" ht="13" x14ac:dyDescent="0.3">
      <c r="A53" s="35" t="s">
        <v>24</v>
      </c>
      <c r="B53" s="36"/>
      <c r="C53" s="36"/>
      <c r="G53" s="47"/>
      <c r="H53" s="36"/>
      <c r="I53" s="36"/>
      <c r="J53" s="36"/>
      <c r="K53" s="36"/>
    </row>
    <row r="54" spans="1:11" ht="13" x14ac:dyDescent="0.3">
      <c r="A54" s="21" t="s">
        <v>0</v>
      </c>
      <c r="G54" s="47"/>
      <c r="H54" s="36"/>
      <c r="I54" s="36"/>
      <c r="J54" s="36"/>
      <c r="K54" s="36"/>
    </row>
    <row r="55" spans="1:11" ht="13" x14ac:dyDescent="0.3">
      <c r="A55" s="28" t="str">
        <f>+A3</f>
        <v>For FYE</v>
      </c>
      <c r="C55" s="39">
        <f>+C3</f>
        <v>44377</v>
      </c>
      <c r="G55" s="47"/>
      <c r="H55" s="36"/>
      <c r="I55" s="36"/>
      <c r="J55" s="36"/>
      <c r="K55" s="36"/>
    </row>
    <row r="56" spans="1:11" x14ac:dyDescent="0.25">
      <c r="G56" s="47"/>
      <c r="H56" s="36"/>
      <c r="I56" s="36"/>
      <c r="J56" s="36"/>
      <c r="K56" s="36"/>
    </row>
    <row r="57" spans="1:11" x14ac:dyDescent="0.25">
      <c r="E57" s="1"/>
      <c r="F57" s="1"/>
      <c r="G57" s="1"/>
      <c r="H57" s="1"/>
      <c r="I57" s="1"/>
    </row>
    <row r="58" spans="1:11" ht="13" thickBot="1" x14ac:dyDescent="0.3"/>
    <row r="59" spans="1:11" ht="13" x14ac:dyDescent="0.3">
      <c r="A59" s="19"/>
      <c r="B59" s="10"/>
      <c r="C59" s="10"/>
      <c r="D59" s="10"/>
      <c r="E59" s="11"/>
      <c r="F59" s="11"/>
      <c r="G59" s="11"/>
      <c r="H59" s="11"/>
      <c r="I59" s="12"/>
    </row>
    <row r="60" spans="1:11" ht="13.5" thickBot="1" x14ac:dyDescent="0.35">
      <c r="A60" s="20" t="s">
        <v>2</v>
      </c>
      <c r="B60" s="13"/>
      <c r="C60" s="13" t="s">
        <v>3</v>
      </c>
      <c r="D60" s="13"/>
      <c r="E60" s="25"/>
      <c r="F60" s="14"/>
      <c r="G60" s="25"/>
      <c r="H60" s="14"/>
      <c r="I60" s="24">
        <f>+I6</f>
        <v>44012</v>
      </c>
    </row>
    <row r="62" spans="1:11" x14ac:dyDescent="0.25">
      <c r="A62" s="18" t="s">
        <v>4</v>
      </c>
      <c r="C62" t="str">
        <f>+C9</f>
        <v xml:space="preserve">City Property Tax Rate </v>
      </c>
      <c r="I62" s="3">
        <v>0</v>
      </c>
    </row>
    <row r="63" spans="1:11" x14ac:dyDescent="0.25">
      <c r="C63" s="23"/>
      <c r="I63" s="2"/>
    </row>
    <row r="64" spans="1:11" x14ac:dyDescent="0.25">
      <c r="A64" s="18" t="s">
        <v>5</v>
      </c>
      <c r="C64" t="str">
        <f>+C11</f>
        <v xml:space="preserve">Appraisal Ratio </v>
      </c>
      <c r="I64" s="26">
        <v>1</v>
      </c>
    </row>
    <row r="65" spans="1:9" x14ac:dyDescent="0.25">
      <c r="C65" s="23"/>
      <c r="I65" s="2"/>
    </row>
    <row r="66" spans="1:9" ht="13" thickBot="1" x14ac:dyDescent="0.3">
      <c r="A66" s="18" t="s">
        <v>6</v>
      </c>
      <c r="C66" t="s">
        <v>18</v>
      </c>
      <c r="I66" s="5">
        <f>+I62*I64</f>
        <v>0</v>
      </c>
    </row>
    <row r="67" spans="1:9" ht="13" thickTop="1" x14ac:dyDescent="0.25"/>
    <row r="68" spans="1:9" x14ac:dyDescent="0.25">
      <c r="A68" s="18" t="s">
        <v>7</v>
      </c>
      <c r="C68" t="s">
        <v>45</v>
      </c>
      <c r="I68" s="4">
        <v>0</v>
      </c>
    </row>
    <row r="69" spans="1:9" x14ac:dyDescent="0.25">
      <c r="C69" s="23"/>
      <c r="I69" s="3"/>
    </row>
    <row r="70" spans="1:9" x14ac:dyDescent="0.25">
      <c r="A70" s="18" t="s">
        <v>8</v>
      </c>
      <c r="C70" t="str">
        <f>+C17</f>
        <v>Materials and Supplies (Book Value)</v>
      </c>
      <c r="I70" s="7">
        <v>0</v>
      </c>
    </row>
    <row r="71" spans="1:9" x14ac:dyDescent="0.25">
      <c r="C71" s="23"/>
    </row>
    <row r="72" spans="1:9" ht="13" thickBot="1" x14ac:dyDescent="0.3">
      <c r="A72" s="18" t="s">
        <v>9</v>
      </c>
      <c r="C72" t="str">
        <f>+C19</f>
        <v>Calculated Value of Plant - (Items IV plus V)</v>
      </c>
      <c r="I72" s="8">
        <f>+I68+I70</f>
        <v>0</v>
      </c>
    </row>
    <row r="73" spans="1:9" ht="13" thickTop="1" x14ac:dyDescent="0.25">
      <c r="C73" s="23"/>
    </row>
    <row r="74" spans="1:9" x14ac:dyDescent="0.25">
      <c r="A74" s="18" t="s">
        <v>10</v>
      </c>
      <c r="C74" t="s">
        <v>11</v>
      </c>
      <c r="I74" s="6">
        <v>0.55000000000000004</v>
      </c>
    </row>
    <row r="76" spans="1:9" ht="13" thickBot="1" x14ac:dyDescent="0.3">
      <c r="A76" s="18" t="s">
        <v>12</v>
      </c>
      <c r="C76" t="s">
        <v>19</v>
      </c>
      <c r="I76" s="8">
        <f>+I72*I74</f>
        <v>0</v>
      </c>
    </row>
    <row r="77" spans="1:9" ht="13.5" thickTop="1" thickBot="1" x14ac:dyDescent="0.3"/>
    <row r="78" spans="1:9" ht="13.5" thickBot="1" x14ac:dyDescent="0.35">
      <c r="A78" s="27" t="s">
        <v>13</v>
      </c>
      <c r="C78" s="9" t="s">
        <v>22</v>
      </c>
      <c r="I78" s="31">
        <f>+I76*I66/100</f>
        <v>0</v>
      </c>
    </row>
    <row r="79" spans="1:9" ht="13" thickTop="1" x14ac:dyDescent="0.25"/>
    <row r="96" spans="3:3" x14ac:dyDescent="0.25">
      <c r="C96" s="18"/>
    </row>
  </sheetData>
  <phoneticPr fontId="0" type="noConversion"/>
  <pageMargins left="0.75" right="0.75" top="1" bottom="1" header="0.5" footer="0.5"/>
  <pageSetup scale="64" firstPageNumber="45" orientation="portrait" useFirstPageNumber="1" r:id="rId1"/>
  <headerFooter alignWithMargins="0">
    <oddFooter>&amp;C45</oddFooter>
  </headerFooter>
  <rowBreaks count="3" manualBreakCount="3">
    <brk id="46" max="16383" man="1"/>
    <brk id="48" max="9" man="1"/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Name xmlns="99de6585-ac00-47ba-acfe-b81c2ba9e9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A3239250DD243B0C6770C9A223100" ma:contentTypeVersion="1" ma:contentTypeDescription="Create a new document." ma:contentTypeScope="" ma:versionID="6587496574d1521c1071605fb5c47a52">
  <xsd:schema xmlns:xsd="http://www.w3.org/2001/XMLSchema" xmlns:xs="http://www.w3.org/2001/XMLSchema" xmlns:p="http://schemas.microsoft.com/office/2006/metadata/properties" xmlns:ns2="99de6585-ac00-47ba-acfe-b81c2ba9e9df" targetNamespace="http://schemas.microsoft.com/office/2006/metadata/properties" ma:root="true" ma:fieldsID="cf39c9baf920e83a0f1bf3ccd94b510c" ns2:_="">
    <xsd:import namespace="99de6585-ac00-47ba-acfe-b81c2ba9e9df"/>
    <xsd:element name="properties">
      <xsd:complexType>
        <xsd:sequence>
          <xsd:element name="documentManagement">
            <xsd:complexType>
              <xsd:all>
                <xsd:element ref="ns2:Version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e6585-ac00-47ba-acfe-b81c2ba9e9df" elementFormDefault="qualified">
    <xsd:import namespace="http://schemas.microsoft.com/office/2006/documentManagement/types"/>
    <xsd:import namespace="http://schemas.microsoft.com/office/infopath/2007/PartnerControls"/>
    <xsd:element name="Version_x0020_Name" ma:index="8" nillable="true" ma:displayName="Version Name" ma:internalName="Version_x0020_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1875C-9B3A-477D-ACF9-5A4E2D93F208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9de6585-ac00-47ba-acfe-b81c2ba9e9df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A3CD50-D0BE-484C-A19D-6986D50543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22BF2-3B6B-48D8-9009-F618EE342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e6585-ac00-47ba-acfe-b81c2ba9e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In-Lieu Calculator</vt:lpstr>
      <vt:lpstr>NATURAL_GAS</vt:lpstr>
      <vt:lpstr>'In-Lieu Calculator'!Print_Area</vt:lpstr>
      <vt:lpstr>WATER_AND_SEWER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 Lieu of Tax Payment Calculator</dc:title>
  <dc:creator>Cross, Ralph</dc:creator>
  <cp:lastModifiedBy>Stegall, Kay</cp:lastModifiedBy>
  <cp:lastPrinted>2021-07-29T20:38:42Z</cp:lastPrinted>
  <dcterms:created xsi:type="dcterms:W3CDTF">1999-12-10T15:56:54Z</dcterms:created>
  <dcterms:modified xsi:type="dcterms:W3CDTF">2021-07-29T20:53:08Z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0x0101005B7A3239250DD243B0C6770C9A223100</vt:lpwstr>
  </property>
</Properties>
</file>